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Empieza Aquí" sheetId="1" state="visible" r:id="rId1"/>
    <sheet name="Tu Tarifa por Hora" sheetId="2" state="visible" r:id="rId2"/>
    <sheet name="Lista de Precios" sheetId="3" state="visible" r:id="rId3"/>
    <sheet name="Cotizador" sheetId="4" state="visible" r:id="rId4"/>
    <sheet name="Registro de Ganancias" sheetId="5" state="visible" r:id="rId5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5">
    <numFmt numFmtId="164" formatCode="\$#,##0;&quot;($&quot;#,##0\);\-"/>
    <numFmt numFmtId="165" formatCode="0.0%"/>
    <numFmt numFmtId="166" formatCode="#,##0.0"/>
    <numFmt numFmtId="167" formatCode="\$#,##0.00;&quot;($&quot;#,##0.00\);\-"/>
    <numFmt numFmtId="168" formatCode="yyyy\-mm\-dd"/>
  </numFmts>
  <fonts count="15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FFFFFF"/>
      <sz val="16"/>
    </font>
    <font>
      <name val="Arial"/>
      <charset val="1"/>
      <family val="0"/>
      <i val="1"/>
      <color rgb="FF7A7060"/>
      <sz val="9"/>
    </font>
    <font>
      <name val="Arial"/>
      <charset val="1"/>
      <family val="0"/>
      <b val="1"/>
      <sz val="10"/>
    </font>
    <font>
      <name val="Arial"/>
      <charset val="1"/>
      <family val="0"/>
      <sz val="10"/>
    </font>
    <font>
      <name val="Arial"/>
      <charset val="1"/>
      <family val="0"/>
      <b val="1"/>
      <color rgb="FFB07010"/>
      <sz val="10"/>
    </font>
    <font>
      <name val="Arial"/>
      <charset val="1"/>
      <family val="0"/>
      <b val="1"/>
      <color rgb="FFFFFFFF"/>
      <sz val="12"/>
    </font>
    <font>
      <name val="Arial"/>
      <charset val="1"/>
      <family val="0"/>
      <b val="1"/>
      <color rgb="FF0000FF"/>
      <sz val="10"/>
    </font>
    <font>
      <name val="Arial"/>
      <charset val="1"/>
      <family val="0"/>
      <b val="1"/>
      <sz val="11"/>
    </font>
    <font>
      <name val="Arial"/>
      <charset val="1"/>
      <family val="0"/>
      <b val="1"/>
      <color rgb="FF2D7A4A"/>
      <sz val="14"/>
    </font>
    <font>
      <name val="Arial"/>
      <family val="2"/>
      <sz val="10"/>
    </font>
    <font>
      <name val="Arial"/>
      <charset val="1"/>
      <family val="0"/>
      <b val="1"/>
      <color rgb="FFFFFFFF"/>
      <sz val="9"/>
    </font>
  </fonts>
  <fills count="6">
    <fill>
      <patternFill/>
    </fill>
    <fill>
      <patternFill patternType="gray125"/>
    </fill>
    <fill>
      <patternFill patternType="solid">
        <fgColor rgb="FF0D0D0D"/>
        <bgColor rgb="FF000000"/>
      </patternFill>
    </fill>
    <fill>
      <patternFill patternType="solid">
        <fgColor rgb="FFE8A020"/>
        <bgColor rgb="FFFFCC00"/>
      </patternFill>
    </fill>
    <fill>
      <patternFill patternType="solid">
        <fgColor rgb="FFFEF3D0"/>
        <bgColor rgb="FFF5F0E8"/>
      </patternFill>
    </fill>
    <fill>
      <patternFill patternType="solid">
        <fgColor rgb="FFF5F0E8"/>
        <bgColor rgb="FFFEF3D0"/>
      </patternFill>
    </fill>
  </fills>
  <borders count="2">
    <border>
      <left/>
      <right/>
      <top/>
      <bottom/>
      <diagonal/>
    </border>
    <border>
      <left style="thin">
        <color rgb="FFD0C8B8"/>
      </left>
      <right style="thin">
        <color rgb="FFD0C8B8"/>
      </right>
      <top style="thin">
        <color rgb="FFD0C8B8"/>
      </top>
      <bottom style="thin">
        <color rgb="FFD0C8B8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69">
    <xf numFmtId="0" fontId="0" fillId="0" borderId="0" applyAlignment="1" pivotButton="0" quotePrefix="0" xfId="0">
      <alignment horizontal="general" vertical="bottom"/>
    </xf>
    <xf numFmtId="0" fontId="4" fillId="2" borderId="0" applyAlignment="1" pivotButton="0" quotePrefix="0" xfId="0">
      <alignment horizontal="left" vertical="center" indent="1"/>
    </xf>
    <xf numFmtId="0" fontId="5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0" borderId="0" applyAlignment="1" pivotButton="0" quotePrefix="0" xfId="0">
      <alignment horizontal="general" vertical="bottom"/>
    </xf>
    <xf numFmtId="0" fontId="8" fillId="0" borderId="0" applyAlignment="1" pivotButton="0" quotePrefix="0" xfId="0">
      <alignment horizontal="general" vertical="bottom"/>
    </xf>
    <xf numFmtId="0" fontId="9" fillId="3" borderId="0" applyAlignment="1" pivotButton="0" quotePrefix="0" xfId="0">
      <alignment horizontal="left" vertical="center" indent="1"/>
    </xf>
    <xf numFmtId="164" fontId="10" fillId="4" borderId="1" applyAlignment="1" pivotButton="0" quotePrefix="0" xfId="0">
      <alignment horizontal="general" vertical="bottom"/>
    </xf>
    <xf numFmtId="165" fontId="10" fillId="4" borderId="1" applyAlignment="1" pivotButton="0" quotePrefix="0" xfId="0">
      <alignment horizontal="general" vertical="bottom"/>
    </xf>
    <xf numFmtId="164" fontId="7" fillId="0" borderId="0" applyAlignment="1" pivotButton="0" quotePrefix="0" xfId="0">
      <alignment horizontal="general" vertical="bottom"/>
    </xf>
    <xf numFmtId="164" fontId="11" fillId="5" borderId="1" applyAlignment="1" pivotButton="0" quotePrefix="0" xfId="0">
      <alignment horizontal="general" vertical="bottom"/>
    </xf>
    <xf numFmtId="166" fontId="10" fillId="4" borderId="1" applyAlignment="1" pivotButton="0" quotePrefix="0" xfId="0">
      <alignment horizontal="general" vertical="bottom"/>
    </xf>
    <xf numFmtId="166" fontId="11" fillId="5" borderId="1" applyAlignment="1" pivotButton="0" quotePrefix="0" xfId="0">
      <alignment horizontal="general" vertical="bottom"/>
    </xf>
    <xf numFmtId="167" fontId="7" fillId="0" borderId="0" applyAlignment="1" pivotButton="0" quotePrefix="0" xfId="0">
      <alignment horizontal="general" vertical="bottom"/>
    </xf>
    <xf numFmtId="167" fontId="12" fillId="5" borderId="1" applyAlignment="1" pivotButton="0" quotePrefix="0" xfId="0">
      <alignment horizontal="general" vertical="bottom"/>
    </xf>
    <xf numFmtId="0" fontId="14" fillId="2" borderId="0" applyAlignment="1" pivotButton="0" quotePrefix="0" xfId="0">
      <alignment horizontal="center" vertical="center" wrapText="1"/>
    </xf>
    <xf numFmtId="166" fontId="10" fillId="4" borderId="0" applyAlignment="1" pivotButton="0" quotePrefix="0" xfId="0">
      <alignment horizontal="general" vertical="bottom"/>
    </xf>
    <xf numFmtId="164" fontId="10" fillId="4" borderId="0" applyAlignment="1" pivotButton="0" quotePrefix="0" xfId="0">
      <alignment horizontal="general" vertical="bottom"/>
    </xf>
    <xf numFmtId="0" fontId="10" fillId="4" borderId="0" applyAlignment="1" pivotButton="0" quotePrefix="0" xfId="0">
      <alignment horizontal="general" vertical="bottom"/>
    </xf>
    <xf numFmtId="168" fontId="7" fillId="0" borderId="0" applyAlignment="1" pivotButton="0" quotePrefix="0" xfId="0">
      <alignment horizontal="general" vertical="bottom"/>
    </xf>
    <xf numFmtId="0" fontId="14" fillId="2" borderId="0" applyAlignment="1" pivotButton="0" quotePrefix="0" xfId="0">
      <alignment horizontal="center" vertical="bottom"/>
    </xf>
    <xf numFmtId="0" fontId="10" fillId="4" borderId="1" applyAlignment="1" pivotButton="0" quotePrefix="0" xfId="0">
      <alignment horizontal="general" vertical="bottom"/>
    </xf>
    <xf numFmtId="167" fontId="10" fillId="4" borderId="1" applyAlignment="1" pivotButton="0" quotePrefix="0" xfId="0">
      <alignment horizontal="general" vertical="bottom"/>
    </xf>
    <xf numFmtId="167" fontId="7" fillId="0" borderId="1" applyAlignment="1" pivotButton="0" quotePrefix="0" xfId="0">
      <alignment horizontal="general" vertical="bottom"/>
    </xf>
    <xf numFmtId="0" fontId="0" fillId="4" borderId="1" applyAlignment="1" pivotButton="0" quotePrefix="0" xfId="0">
      <alignment horizontal="general" vertical="bottom"/>
    </xf>
    <xf numFmtId="167" fontId="0" fillId="4" borderId="1" applyAlignment="1" pivotButton="0" quotePrefix="0" xfId="0">
      <alignment horizontal="general" vertical="bottom"/>
    </xf>
    <xf numFmtId="0" fontId="7" fillId="0" borderId="0" applyAlignment="1" pivotButton="0" quotePrefix="0" xfId="0">
      <alignment horizontal="right" vertical="bottom"/>
    </xf>
    <xf numFmtId="0" fontId="6" fillId="0" borderId="0" applyAlignment="1" pivotButton="0" quotePrefix="0" xfId="0">
      <alignment horizontal="right" vertical="bottom"/>
    </xf>
    <xf numFmtId="167" fontId="11" fillId="3" borderId="1" applyAlignment="1" pivotButton="0" quotePrefix="0" xfId="0">
      <alignment horizontal="general" vertical="bottom"/>
    </xf>
    <xf numFmtId="164" fontId="7" fillId="0" borderId="1" applyAlignment="1" pivotButton="0" quotePrefix="0" xfId="0">
      <alignment horizontal="general" vertical="bottom"/>
    </xf>
    <xf numFmtId="165" fontId="7" fillId="0" borderId="1" applyAlignment="1" pivotButton="0" quotePrefix="0" xfId="0">
      <alignment horizontal="general" vertical="bottom"/>
    </xf>
    <xf numFmtId="164" fontId="0" fillId="4" borderId="1" applyAlignment="1" pivotButton="0" quotePrefix="0" xfId="0">
      <alignment horizontal="general" vertical="bottom"/>
    </xf>
    <xf numFmtId="166" fontId="0" fillId="4" borderId="1" applyAlignment="1" pivotButton="0" quotePrefix="0" xfId="0">
      <alignment horizontal="general" vertical="bottom"/>
    </xf>
    <xf numFmtId="165" fontId="11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0" applyAlignment="1" pivotButton="0" quotePrefix="0" xfId="0">
      <alignment horizontal="left" vertical="center" indent="1"/>
    </xf>
    <xf numFmtId="0" fontId="5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0" borderId="0" applyAlignment="1" pivotButton="0" quotePrefix="0" xfId="0">
      <alignment horizontal="general" vertical="bottom"/>
    </xf>
    <xf numFmtId="0" fontId="8" fillId="0" borderId="0" applyAlignment="1" pivotButton="0" quotePrefix="0" xfId="0">
      <alignment horizontal="general" vertical="bottom"/>
    </xf>
    <xf numFmtId="0" fontId="9" fillId="3" borderId="0" applyAlignment="1" pivotButton="0" quotePrefix="0" xfId="0">
      <alignment horizontal="left" vertical="center" indent="1"/>
    </xf>
    <xf numFmtId="164" fontId="10" fillId="4" borderId="1" applyAlignment="1" pivotButton="0" quotePrefix="0" xfId="0">
      <alignment horizontal="general" vertical="bottom"/>
    </xf>
    <xf numFmtId="165" fontId="10" fillId="4" borderId="1" applyAlignment="1" pivotButton="0" quotePrefix="0" xfId="0">
      <alignment horizontal="general" vertical="bottom"/>
    </xf>
    <xf numFmtId="164" fontId="7" fillId="0" borderId="0" applyAlignment="1" pivotButton="0" quotePrefix="0" xfId="0">
      <alignment horizontal="general" vertical="bottom"/>
    </xf>
    <xf numFmtId="164" fontId="11" fillId="5" borderId="1" applyAlignment="1" pivotButton="0" quotePrefix="0" xfId="0">
      <alignment horizontal="general" vertical="bottom"/>
    </xf>
    <xf numFmtId="166" fontId="10" fillId="4" borderId="1" applyAlignment="1" pivotButton="0" quotePrefix="0" xfId="0">
      <alignment horizontal="general" vertical="bottom"/>
    </xf>
    <xf numFmtId="166" fontId="11" fillId="5" borderId="1" applyAlignment="1" pivotButton="0" quotePrefix="0" xfId="0">
      <alignment horizontal="general" vertical="bottom"/>
    </xf>
    <xf numFmtId="167" fontId="7" fillId="0" borderId="0" applyAlignment="1" pivotButton="0" quotePrefix="0" xfId="0">
      <alignment horizontal="general" vertical="bottom"/>
    </xf>
    <xf numFmtId="167" fontId="12" fillId="5" borderId="1" applyAlignment="1" pivotButton="0" quotePrefix="0" xfId="0">
      <alignment horizontal="general" vertical="bottom"/>
    </xf>
    <xf numFmtId="0" fontId="14" fillId="2" borderId="0" applyAlignment="1" pivotButton="0" quotePrefix="0" xfId="0">
      <alignment horizontal="center" vertical="center" wrapText="1"/>
    </xf>
    <xf numFmtId="166" fontId="10" fillId="4" borderId="0" applyAlignment="1" pivotButton="0" quotePrefix="0" xfId="0">
      <alignment horizontal="general" vertical="bottom"/>
    </xf>
    <xf numFmtId="164" fontId="10" fillId="4" borderId="0" applyAlignment="1" pivotButton="0" quotePrefix="0" xfId="0">
      <alignment horizontal="general" vertical="bottom"/>
    </xf>
    <xf numFmtId="0" fontId="10" fillId="4" borderId="0" applyAlignment="1" pivotButton="0" quotePrefix="0" xfId="0">
      <alignment horizontal="general" vertical="bottom"/>
    </xf>
    <xf numFmtId="168" fontId="7" fillId="0" borderId="0" applyAlignment="1" pivotButton="0" quotePrefix="0" xfId="0">
      <alignment horizontal="general" vertical="bottom"/>
    </xf>
    <xf numFmtId="0" fontId="14" fillId="2" borderId="0" applyAlignment="1" pivotButton="0" quotePrefix="0" xfId="0">
      <alignment horizontal="center" vertical="bottom"/>
    </xf>
    <xf numFmtId="0" fontId="10" fillId="4" borderId="1" applyAlignment="1" pivotButton="0" quotePrefix="0" xfId="0">
      <alignment horizontal="general" vertical="bottom"/>
    </xf>
    <xf numFmtId="167" fontId="10" fillId="4" borderId="1" applyAlignment="1" pivotButton="0" quotePrefix="0" xfId="0">
      <alignment horizontal="general" vertical="bottom"/>
    </xf>
    <xf numFmtId="167" fontId="7" fillId="0" borderId="1" applyAlignment="1" pivotButton="0" quotePrefix="0" xfId="0">
      <alignment horizontal="general" vertical="bottom"/>
    </xf>
    <xf numFmtId="0" fontId="0" fillId="4" borderId="1" applyAlignment="1" pivotButton="0" quotePrefix="0" xfId="0">
      <alignment horizontal="general" vertical="bottom"/>
    </xf>
    <xf numFmtId="167" fontId="0" fillId="4" borderId="1" applyAlignment="1" pivotButton="0" quotePrefix="0" xfId="0">
      <alignment horizontal="general" vertical="bottom"/>
    </xf>
    <xf numFmtId="0" fontId="7" fillId="0" borderId="0" applyAlignment="1" pivotButton="0" quotePrefix="0" xfId="0">
      <alignment horizontal="right" vertical="bottom"/>
    </xf>
    <xf numFmtId="0" fontId="6" fillId="0" borderId="0" applyAlignment="1" pivotButton="0" quotePrefix="0" xfId="0">
      <alignment horizontal="right" vertical="bottom"/>
    </xf>
    <xf numFmtId="167" fontId="11" fillId="3" borderId="1" applyAlignment="1" pivotButton="0" quotePrefix="0" xfId="0">
      <alignment horizontal="general" vertical="bottom"/>
    </xf>
    <xf numFmtId="164" fontId="7" fillId="0" borderId="1" applyAlignment="1" pivotButton="0" quotePrefix="0" xfId="0">
      <alignment horizontal="general" vertical="bottom"/>
    </xf>
    <xf numFmtId="165" fontId="7" fillId="0" borderId="1" applyAlignment="1" pivotButton="0" quotePrefix="0" xfId="0">
      <alignment horizontal="general" vertical="bottom"/>
    </xf>
    <xf numFmtId="164" fontId="0" fillId="4" borderId="1" applyAlignment="1" pivotButton="0" quotePrefix="0" xfId="0">
      <alignment horizontal="general" vertical="bottom"/>
    </xf>
    <xf numFmtId="166" fontId="0" fillId="4" borderId="1" applyAlignment="1" pivotButton="0" quotePrefix="0" xfId="0">
      <alignment horizontal="general" vertical="bottom"/>
    </xf>
    <xf numFmtId="165" fontId="11" fillId="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07010"/>
      <rgbColor rgb="FF800080"/>
      <rgbColor rgb="FF008080"/>
      <rgbColor rgb="FFD0C8B8"/>
      <rgbColor rgb="FF7A7060"/>
      <rgbColor rgb="FF9999FF"/>
      <rgbColor rgb="FF993366"/>
      <rgbColor rgb="FFFEF3D0"/>
      <rgbColor rgb="FFF5F0E8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E8A020"/>
      <rgbColor rgb="FFFF6600"/>
      <rgbColor rgb="FF666699"/>
      <rgbColor rgb="FF969696"/>
      <rgbColor rgb="FF003366"/>
      <rgbColor rgb="FF2D7A4A"/>
      <rgbColor rgb="FF0D0D0D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comments/comment1.xml><?xml version="1.0" encoding="utf-8"?>
<comments xmlns="http://schemas.openxmlformats.org/spreadsheetml/2006/main">
  <authors>
    <author>Unknown Author</author>
  </authors>
  <commentList>
    <comment ref="C22" authorId="0" shapeId="0">
      <text>
        <t>An 8-hour day is rarely more than 5-6 billable hours once you subtract drive time, supply runs, quoting and admin. Be honest here — this single number moves your rate more than anything else on the sheet.</t>
      </text>
    </comment>
  </commentList>
</comment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F33"/>
  <sheetViews>
    <sheetView showFormulas="0" showGridLines="0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zeroHeight="0" outlineLevelRow="0"/>
  <cols>
    <col width="3" customWidth="1" style="34" min="1" max="1"/>
    <col width="92" customWidth="1" style="34" min="2" max="2"/>
  </cols>
  <sheetData>
    <row r="1" ht="30" customHeight="1" s="35">
      <c r="A1" s="36" t="inlineStr">
        <is>
          <t>HOJA DE PRECIOS PARA HANDYMAN</t>
        </is>
      </c>
    </row>
    <row r="3" ht="15" customHeight="1" s="35">
      <c r="B3" s="37" t="inlineStr">
        <is>
          <t>La mayoría de los handymen cobran de menos. No porque no sepan su oficio — sino porque fijan su precio según</t>
        </is>
      </c>
    </row>
    <row r="4" ht="15" customHeight="1" s="35">
      <c r="B4" s="37" t="inlineStr">
        <is>
          <t>lo que cobró el anterior, en vez de lo que realmente cuesta operar su propio negocio.</t>
        </is>
      </c>
    </row>
    <row r="5" ht="15" customHeight="1" s="35">
      <c r="B5" s="37" t="inlineStr">
        <is>
          <t>Esta hoja de cálculo lo arregla en unos diez minutos.</t>
        </is>
      </c>
    </row>
    <row r="7" ht="15" customHeight="1" s="35">
      <c r="B7" s="38" t="inlineStr">
        <is>
          <t>CÓMO USARLA</t>
        </is>
      </c>
    </row>
    <row r="9" ht="15" customHeight="1" s="35">
      <c r="B9" s="39" t="inlineStr">
        <is>
          <t>1.  'Tu Tarifa por Hora'  — Llena las celdas amarillas. Calcula cuánto debes cobrar por</t>
        </is>
      </c>
    </row>
    <row r="10" ht="15" customHeight="1" s="35">
      <c r="B10" s="39" t="inlineStr">
        <is>
          <t xml:space="preserve">     hora para alcanzar tu meta de ingresos después de gastos, impuestos y horas no facturables.</t>
        </is>
      </c>
    </row>
    <row r="12" ht="15" customHeight="1" s="35">
      <c r="B12" s="39" t="inlineStr">
        <is>
          <t>2.  'Lista de Precios'  — Calcula precios de trabajos comunes de handyman según TU tarifa, y muestra el</t>
        </is>
      </c>
    </row>
    <row r="13" ht="15" customHeight="1" s="35">
      <c r="B13" s="39" t="inlineStr">
        <is>
          <t xml:space="preserve">     rango típico del mercado de EE.UU. junto a cada uno para que lo compares.</t>
        </is>
      </c>
    </row>
    <row r="15" ht="15" customHeight="1" s="35">
      <c r="B15" s="39" t="inlineStr">
        <is>
          <t>3.  'Cotizador'  — Crea una cotización detallada para un trabajo real. Se suma solo.</t>
        </is>
      </c>
    </row>
    <row r="17" ht="15" customHeight="1" s="35">
      <c r="B17" s="39" t="inlineStr">
        <is>
          <t>4.  'Registro de Ganancias'  — Anota lo que cotizaste vs lo que realmente costó. Tras ~10 trabajos</t>
        </is>
      </c>
    </row>
    <row r="18" ht="15" customHeight="1" s="35">
      <c r="B18" s="39" t="inlineStr">
        <is>
          <t xml:space="preserve">     verás exactamente qué tipos de trabajo te están haciendo perder dinero.</t>
        </is>
      </c>
    </row>
    <row r="20" ht="15" customHeight="1" s="35">
      <c r="B20" s="38" t="inlineStr">
        <is>
          <t>LA REGLA DEL COLOR</t>
        </is>
      </c>
    </row>
    <row r="22" ht="15" customHeight="1" s="35">
      <c r="B22" s="39" t="inlineStr">
        <is>
          <t xml:space="preserve">     Celdas amarillas con texto azul = escribe tus números aquí.</t>
        </is>
      </c>
    </row>
    <row r="23" ht="15" customHeight="1" s="35">
      <c r="B23" s="39" t="inlineStr">
        <is>
          <t xml:space="preserve">     Todo lo demás es una fórmula. No la toques y se mantiene correcta.</t>
        </is>
      </c>
    </row>
    <row r="25" ht="15" customHeight="1" s="35">
      <c r="B25" s="38" t="inlineStr">
        <is>
          <t>UNA ADVERTENCIA SOBRE LAS HORAS FACTURABLES</t>
        </is>
      </c>
    </row>
    <row r="27" ht="15" customHeight="1" s="35">
      <c r="B27" s="39" t="inlineStr">
        <is>
          <t>El número que arruina la mayoría de los precios de handyman es las 'horas facturables por día'. Un día de 8 horas</t>
        </is>
      </c>
    </row>
    <row r="28" ht="15" customHeight="1" s="35">
      <c r="B28" s="39" t="inlineStr">
        <is>
          <t>no son 8 horas facturables. El tiempo de manejo, ir por materiales, cotizar, facturar y cobrar son</t>
        </is>
      </c>
    </row>
    <row r="29" ht="15" customHeight="1" s="35">
      <c r="B29" s="39" t="inlineStr">
        <is>
          <t>horas reales que no puedes facturar. La mayoría de los handymen independientes facturan de 5 a 6 horas de un día de 8. Si</t>
        </is>
      </c>
    </row>
    <row r="30" ht="15" customHeight="1" s="35">
      <c r="B30" s="39" t="inlineStr">
        <is>
          <t>pones 8 en esa celda, esta hoja te dará una tarifa que pierde dinero en silencio todo el año.</t>
        </is>
      </c>
    </row>
    <row r="33" ht="15" customHeight="1" s="35">
      <c r="B33" s="40" t="inlineStr">
        <is>
          <t>Gratis de WrenchBid — dicta el trabajo, envía la cotización.   https://wrenchbid.app</t>
        </is>
      </c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D33"/>
  <sheetViews>
    <sheetView showFormulas="0" showGridLines="0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zeroHeight="0" outlineLevelRow="0"/>
  <cols>
    <col width="3" customWidth="1" style="34" min="1" max="1"/>
    <col width="42" customWidth="1" style="34" min="2" max="2"/>
    <col width="16" customWidth="1" style="34" min="3" max="3"/>
    <col width="46" customWidth="1" style="34" min="4" max="4"/>
  </cols>
  <sheetData>
    <row r="1" ht="30" customHeight="1" s="35">
      <c r="A1" s="36" t="inlineStr">
        <is>
          <t>¿CUÁNTO DEBERÍAS COBRAR POR HORA?</t>
        </is>
      </c>
    </row>
    <row r="3" ht="19.5" customHeight="1" s="35">
      <c r="A3" s="41" t="inlineStr">
        <is>
          <t>PASO 1 — LO QUE QUIERES GANAR</t>
        </is>
      </c>
    </row>
    <row r="4" ht="15" customHeight="1" s="35">
      <c r="B4" s="39" t="inlineStr">
        <is>
          <t>Ingreso neto deseado (después de impuestos)</t>
        </is>
      </c>
      <c r="C4" s="42" t="n">
        <v>60000</v>
      </c>
      <c r="D4" s="37" t="inlineStr">
        <is>
          <t>Lo que realmente quieres quedarte al año.</t>
        </is>
      </c>
    </row>
    <row r="5" ht="15" customHeight="1" s="35">
      <c r="B5" s="39" t="inlineStr">
        <is>
          <t>Reserva para impuestos</t>
        </is>
      </c>
      <c r="C5" s="43" t="n">
        <v>0.25</v>
      </c>
      <c r="D5" s="37" t="inlineStr">
        <is>
          <t>Impuesto de trabajo independiente + sobre ingresos. 25-30% es típico en EE.UU.</t>
        </is>
      </c>
    </row>
    <row r="6" ht="15" customHeight="1" s="35">
      <c r="B6" s="39" t="inlineStr">
        <is>
          <t>Ingreso bruto que debes ganar</t>
        </is>
      </c>
      <c r="C6" s="44">
        <f>IF(C5&gt;=1,0,C4/(1-C5))</f>
        <v/>
      </c>
      <c r="D6" s="37" t="inlineStr">
        <is>
          <t>Ingreso neto ajustado por impuestos.</t>
        </is>
      </c>
    </row>
    <row r="8" ht="19.5" customHeight="1" s="35">
      <c r="A8" s="41" t="inlineStr">
        <is>
          <t>PASO 2 — LO QUE CUESTA OPERAR TU NEGOCIO (POR AÑO)</t>
        </is>
      </c>
    </row>
    <row r="9" ht="15" customHeight="1" s="35">
      <c r="B9" s="39" t="inlineStr">
        <is>
          <t>Vehículo — pago, gasolina, mantenimiento</t>
        </is>
      </c>
      <c r="C9" s="42" t="n">
        <v>7200</v>
      </c>
      <c r="D9" s="37" t="inlineStr">
        <is>
          <t>Gasolina, seguro, reparaciones, pago.</t>
        </is>
      </c>
    </row>
    <row r="10" ht="15" customHeight="1" s="35">
      <c r="B10" s="39" t="inlineStr">
        <is>
          <t>Seguro de responsabilidad civil</t>
        </is>
      </c>
      <c r="C10" s="42" t="n">
        <v>1200</v>
      </c>
      <c r="D10" s="37" t="inlineStr">
        <is>
          <t>Responsabilidad general. Fianza si la tienes.</t>
        </is>
      </c>
    </row>
    <row r="11" ht="15" customHeight="1" s="35">
      <c r="B11" s="39" t="inlineStr">
        <is>
          <t>Reemplazo de herramientas y equipo</t>
        </is>
      </c>
      <c r="C11" s="42" t="n">
        <v>1800</v>
      </c>
      <c r="D11" s="37" t="inlineStr">
        <is>
          <t>Reemplazos, discos, baterías, equipo nuevo.</t>
        </is>
      </c>
    </row>
    <row r="12" ht="15" customHeight="1" s="35">
      <c r="B12" s="39" t="inlineStr">
        <is>
          <t>Teléfono, internet y software</t>
        </is>
      </c>
      <c r="C12" s="42" t="n">
        <v>1200</v>
      </c>
      <c r="D12" s="37" t="inlineStr">
        <is>
          <t>Plan de teléfono, app de cotización, almacenamiento en la nube.</t>
        </is>
      </c>
    </row>
    <row r="13" ht="15" customHeight="1" s="35">
      <c r="B13" s="39" t="inlineStr">
        <is>
          <t>Marketing y generación de clientes</t>
        </is>
      </c>
      <c r="C13" s="42" t="n">
        <v>1500</v>
      </c>
      <c r="D13" s="37" t="inlineStr">
        <is>
          <t>Anuncios, rotulación de camioneta, sitio web, cuotas por clientes.</t>
        </is>
      </c>
    </row>
    <row r="14" ht="15" customHeight="1" s="35">
      <c r="B14" s="39" t="inlineStr">
        <is>
          <t>Licencias, permisos y cuotas</t>
        </is>
      </c>
      <c r="C14" s="42" t="n">
        <v>600</v>
      </c>
      <c r="D14" s="37" t="inlineStr">
        <is>
          <t>Renovación de licencias, permisos, membresías.</t>
        </is>
      </c>
    </row>
    <row r="15" ht="15" customHeight="1" s="35">
      <c r="B15" s="39" t="inlineStr">
        <is>
          <t>Contabilidad y comisiones bancarias</t>
        </is>
      </c>
      <c r="C15" s="42" t="n">
        <v>900</v>
      </c>
      <c r="D15" s="37" t="inlineStr">
        <is>
          <t>Contador, preparación de impuestos, procesamiento de tarjetas.</t>
        </is>
      </c>
    </row>
    <row r="16" ht="15" customHeight="1" s="35">
      <c r="B16" s="39" t="inlineStr">
        <is>
          <t>Otros gastos generales</t>
        </is>
      </c>
      <c r="C16" s="42" t="n">
        <v>600</v>
      </c>
      <c r="D16" s="37" t="inlineStr">
        <is>
          <t>Cualquier otra cosa que no sean materiales del trabajo.</t>
        </is>
      </c>
    </row>
    <row r="17" ht="15" customHeight="1" s="35">
      <c r="B17" s="38" t="inlineStr">
        <is>
          <t>GASTOS GENERALES ANUALES TOTALES</t>
        </is>
      </c>
      <c r="C17" s="45">
        <f>SUM(C9:C16)</f>
        <v/>
      </c>
      <c r="D17" s="37" t="inlineStr">
        <is>
          <t>Todo lo que pagas trabajes o no hoy.</t>
        </is>
      </c>
    </row>
    <row r="19" ht="19.5" customHeight="1" s="35">
      <c r="A19" s="41" t="inlineStr">
        <is>
          <t>PASO 3 — CUÁNTAS HORAS PUEDES FACTURAR REALMENTE</t>
        </is>
      </c>
    </row>
    <row r="20" ht="15" customHeight="1" s="35">
      <c r="B20" s="39" t="inlineStr">
        <is>
          <t>Semanas trabajadas por año</t>
        </is>
      </c>
      <c r="C20" s="46" t="n">
        <v>48</v>
      </c>
      <c r="D20" s="37" t="inlineStr">
        <is>
          <t>52 menos vacaciones, enfermedad y semanas muertas.</t>
        </is>
      </c>
    </row>
    <row r="21" ht="15" customHeight="1" s="35">
      <c r="B21" s="39" t="inlineStr">
        <is>
          <t>Días trabajados por semana</t>
        </is>
      </c>
      <c r="C21" s="46" t="n">
        <v>5</v>
      </c>
      <c r="D21" s="37" t="inlineStr">
        <is>
          <t>Días que realmente estás en trabajos.</t>
        </is>
      </c>
    </row>
    <row r="22" ht="15" customHeight="1" s="35">
      <c r="B22" s="39" t="inlineStr">
        <is>
          <t>Horas FACTURABLES por día de trabajo</t>
        </is>
      </c>
      <c r="C22" s="46" t="n">
        <v>6</v>
      </c>
      <c r="D22" s="37" t="inlineStr">
        <is>
          <t>NO la duración de tu jornada. Excluye manejo, ir por materiales, cotizar, facturar.</t>
        </is>
      </c>
    </row>
    <row r="23" ht="15" customHeight="1" s="35">
      <c r="B23" s="38" t="inlineStr">
        <is>
          <t>HORAS FACTURABLES POR AÑO</t>
        </is>
      </c>
      <c r="C23" s="47">
        <f>C20*C21*C22</f>
        <v/>
      </c>
      <c r="D23" s="37" t="inlineStr">
        <is>
          <t>Las únicas horas que realmente puedes facturar.</t>
        </is>
      </c>
    </row>
    <row r="25" ht="19.5" customHeight="1" s="35">
      <c r="A25" s="41" t="inlineStr">
        <is>
          <t>PASO 4 — TU TARIFA</t>
        </is>
      </c>
    </row>
    <row r="26" ht="15" customHeight="1" s="35">
      <c r="B26" s="39" t="inlineStr">
        <is>
          <t>Tarifa por hora de punto de equilibrio</t>
        </is>
      </c>
      <c r="C26" s="48">
        <f>IF(C23&lt;=0,0,(C6+C17)/C23)</f>
        <v/>
      </c>
      <c r="D26" s="37" t="inlineStr">
        <is>
          <t>Cobra exactamente esto y alcanzas tu meta con cero margen de ganancia.</t>
        </is>
      </c>
    </row>
    <row r="27" ht="15" customHeight="1" s="35">
      <c r="B27" s="39" t="inlineStr">
        <is>
          <t>Margen de ganancia adicional</t>
        </is>
      </c>
      <c r="C27" s="43" t="n">
        <v>0.15</v>
      </c>
      <c r="D27" s="37" t="inlineStr">
        <is>
          <t>La ganancia no es tu sueldo — es lo que financia el crecimiento y los meses lentos. 10-20% típico.</t>
        </is>
      </c>
    </row>
    <row r="28" ht="17.35" customHeight="1" s="35">
      <c r="B28" s="38" t="inlineStr">
        <is>
          <t>TARIFA POR HORA RECOMENDADA</t>
        </is>
      </c>
      <c r="C28" s="49">
        <f>IF(C27&gt;=1,0,C26/(1-C27))</f>
        <v/>
      </c>
      <c r="D28" s="37" t="inlineStr">
        <is>
          <t>← Este es tu número. Redondea HACIA ARRIBA al $5 más cercano.</t>
        </is>
      </c>
    </row>
    <row r="30" ht="15" customHeight="1" s="35">
      <c r="B30" s="38" t="inlineStr">
        <is>
          <t>Tarifa redondeada para cotizar</t>
        </is>
      </c>
      <c r="C30" s="45">
        <f>CEILING(C28,5)</f>
        <v/>
      </c>
      <c r="D30" s="37" t="inlineStr">
        <is>
          <t>Lo que realmente pones en la cotización.</t>
        </is>
      </c>
    </row>
    <row r="32" ht="15" customHeight="1" s="35">
      <c r="B32" s="39" t="inlineStr">
        <is>
          <t>Rango del mercado de EE.UU. para handymen (2026)</t>
        </is>
      </c>
      <c r="C32" s="39" t="inlineStr">
        <is>
          <t>$50 – $100 / hora</t>
        </is>
      </c>
      <c r="D32" s="37" t="inlineStr">
        <is>
          <t>Si tu número queda muy fuera de esto, revisa tus horas facturables.</t>
        </is>
      </c>
    </row>
    <row r="33" ht="15" customHeight="1" s="35">
      <c r="B33" s="37" t="inlineStr">
        <is>
          <t>Fuente: Datos de precios de handyman 2026 de WrenchBid, wrenchbid.app/tools/handyman-pricing-calculator</t>
        </is>
      </c>
    </row>
  </sheetData>
  <mergeCells count="5">
    <mergeCell ref="A1:D1"/>
    <mergeCell ref="A8:D8"/>
    <mergeCell ref="A3:D3"/>
    <mergeCell ref="A25:D25"/>
    <mergeCell ref="A19:D19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I17"/>
  <sheetViews>
    <sheetView showFormulas="0" showGridLines="0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zeroHeight="0" outlineLevelRow="0"/>
  <cols>
    <col width="3" customWidth="1" style="34" min="1" max="1"/>
    <col width="34" customWidth="1" style="34" min="2" max="2"/>
    <col width="10" customWidth="1" style="34" min="3" max="4"/>
    <col width="12" customWidth="1" style="34" min="5" max="6"/>
    <col width="13" customWidth="1" style="34" min="7" max="8"/>
    <col width="40" customWidth="1" style="34" min="9" max="9"/>
  </cols>
  <sheetData>
    <row r="1" ht="30" customHeight="1" s="35">
      <c r="A1" s="36" t="inlineStr">
        <is>
          <t>TRABAJOS COMUNES DE HANDYMAN — PRECIOS SEGÚN TU TARIFA</t>
        </is>
      </c>
    </row>
    <row r="3" ht="27.75" customHeight="1" s="35">
      <c r="A3" s="50" t="n"/>
      <c r="B3" s="50" t="inlineStr">
        <is>
          <t>Trabajo</t>
        </is>
      </c>
      <c r="C3" s="50" t="inlineStr">
        <is>
          <t>Hrs mín</t>
        </is>
      </c>
      <c r="D3" s="50" t="inlineStr">
        <is>
          <t>Hrs máx</t>
        </is>
      </c>
      <c r="E3" s="50" t="inlineStr">
        <is>
          <t>Materiales mín</t>
        </is>
      </c>
      <c r="F3" s="50" t="inlineStr">
        <is>
          <t>Materiales máx</t>
        </is>
      </c>
      <c r="G3" s="50" t="inlineStr">
        <is>
          <t>TU precio mín</t>
        </is>
      </c>
      <c r="H3" s="50" t="inlineStr">
        <is>
          <t>TU precio máx</t>
        </is>
      </c>
      <c r="I3" s="50" t="inlineStr">
        <is>
          <t>Rango típico del mercado de EE.UU. (2026)</t>
        </is>
      </c>
    </row>
    <row r="4" ht="15" customHeight="1" s="35">
      <c r="B4" s="39" t="inlineStr">
        <is>
          <t>Reparaciones generales (medio día)</t>
        </is>
      </c>
      <c r="C4" s="51" t="n">
        <v>2</v>
      </c>
      <c r="D4" s="51" t="n">
        <v>4</v>
      </c>
      <c r="E4" s="52" t="n">
        <v>25</v>
      </c>
      <c r="F4" s="52" t="n">
        <v>150</v>
      </c>
      <c r="G4" s="45">
        <f>C4*'Tu Tarifa por Hora'!$C$28+E4</f>
        <v/>
      </c>
      <c r="H4" s="45">
        <f>D4*'Tu Tarifa por Hora'!$C$28+F4</f>
        <v/>
      </c>
      <c r="I4" s="37" t="inlineStr">
        <is>
          <t>$150 - $550</t>
        </is>
      </c>
    </row>
    <row r="5" ht="15" customHeight="1" s="35">
      <c r="B5" s="39" t="inlineStr">
        <is>
          <t>Montaje de TV</t>
        </is>
      </c>
      <c r="C5" s="51" t="n">
        <v>1</v>
      </c>
      <c r="D5" s="51" t="n">
        <v>2</v>
      </c>
      <c r="E5" s="52" t="n">
        <v>20</v>
      </c>
      <c r="F5" s="52" t="n">
        <v>60</v>
      </c>
      <c r="G5" s="45">
        <f>C5*'Tu Tarifa por Hora'!$C$28+E5</f>
        <v/>
      </c>
      <c r="H5" s="45">
        <f>D5*'Tu Tarifa por Hora'!$C$28+F5</f>
        <v/>
      </c>
      <c r="I5" s="37" t="inlineStr">
        <is>
          <t>$100 - $300</t>
        </is>
      </c>
    </row>
    <row r="6" ht="15" customHeight="1" s="35">
      <c r="B6" s="39" t="inlineStr">
        <is>
          <t>Reemplazo de puerta (interior)</t>
        </is>
      </c>
      <c r="C6" s="51" t="n">
        <v>1.5</v>
      </c>
      <c r="D6" s="51" t="n">
        <v>3</v>
      </c>
      <c r="E6" s="52" t="n">
        <v>90</v>
      </c>
      <c r="F6" s="52" t="n">
        <v>220</v>
      </c>
      <c r="G6" s="45">
        <f>C6*'Tu Tarifa por Hora'!$C$28+E6</f>
        <v/>
      </c>
      <c r="H6" s="45">
        <f>D6*'Tu Tarifa por Hora'!$C$28+F6</f>
        <v/>
      </c>
      <c r="I6" s="37" t="inlineStr">
        <is>
          <t>$150 - $400</t>
        </is>
      </c>
    </row>
    <row r="7" ht="15" customHeight="1" s="35">
      <c r="B7" s="39" t="inlineStr">
        <is>
          <t>Parche de tablaroca y pintura</t>
        </is>
      </c>
      <c r="C7" s="51" t="n">
        <v>1</v>
      </c>
      <c r="D7" s="51" t="n">
        <v>2.5</v>
      </c>
      <c r="E7" s="52" t="n">
        <v>20</v>
      </c>
      <c r="F7" s="52" t="n">
        <v>60</v>
      </c>
      <c r="G7" s="45">
        <f>C7*'Tu Tarifa por Hora'!$C$28+E7</f>
        <v/>
      </c>
      <c r="H7" s="45">
        <f>D7*'Tu Tarifa por Hora'!$C$28+F7</f>
        <v/>
      </c>
      <c r="I7" s="37" t="inlineStr">
        <is>
          <t>$100 - $300</t>
        </is>
      </c>
    </row>
    <row r="8" ht="15" customHeight="1" s="35">
      <c r="B8" s="39" t="inlineStr">
        <is>
          <t>Instalación de repisas / estantería</t>
        </is>
      </c>
      <c r="C8" s="51" t="n">
        <v>1</v>
      </c>
      <c r="D8" s="51" t="n">
        <v>2</v>
      </c>
      <c r="E8" s="52" t="n">
        <v>25</v>
      </c>
      <c r="F8" s="52" t="n">
        <v>90</v>
      </c>
      <c r="G8" s="45">
        <f>C8*'Tu Tarifa por Hora'!$C$28+E8</f>
        <v/>
      </c>
      <c r="H8" s="45">
        <f>D8*'Tu Tarifa por Hora'!$C$28+F8</f>
        <v/>
      </c>
      <c r="I8" s="37" t="inlineStr">
        <is>
          <t>$75 - $250</t>
        </is>
      </c>
    </row>
    <row r="9" ht="15" customHeight="1" s="35">
      <c r="B9" s="39" t="inlineStr">
        <is>
          <t>Armado de muebles</t>
        </is>
      </c>
      <c r="C9" s="51" t="n">
        <v>1</v>
      </c>
      <c r="D9" s="51" t="n">
        <v>3</v>
      </c>
      <c r="E9" s="52" t="n">
        <v>0</v>
      </c>
      <c r="F9" s="52" t="n">
        <v>0</v>
      </c>
      <c r="G9" s="45">
        <f>C9*'Tu Tarifa por Hora'!$C$28+E9</f>
        <v/>
      </c>
      <c r="H9" s="45">
        <f>D9*'Tu Tarifa por Hora'!$C$28+F9</f>
        <v/>
      </c>
      <c r="I9" s="37" t="inlineStr">
        <is>
          <t>$70 - $250</t>
        </is>
      </c>
    </row>
    <row r="10" ht="15" customHeight="1" s="35">
      <c r="B10" s="39" t="inlineStr">
        <is>
          <t>Reemplazo de llave / grifo</t>
        </is>
      </c>
      <c r="C10" s="51" t="n">
        <v>1</v>
      </c>
      <c r="D10" s="51" t="n">
        <v>2</v>
      </c>
      <c r="E10" s="52" t="n">
        <v>80</v>
      </c>
      <c r="F10" s="52" t="n">
        <v>250</v>
      </c>
      <c r="G10" s="45">
        <f>C10*'Tu Tarifa por Hora'!$C$28+E10</f>
        <v/>
      </c>
      <c r="H10" s="45">
        <f>D10*'Tu Tarifa por Hora'!$C$28+F10</f>
        <v/>
      </c>
      <c r="I10" s="37" t="inlineStr">
        <is>
          <t>$120 - $350</t>
        </is>
      </c>
    </row>
    <row r="11" ht="15" customHeight="1" s="35">
      <c r="B11" s="39" t="inlineStr">
        <is>
          <t>Instalación de ventilador de techo</t>
        </is>
      </c>
      <c r="C11" s="51" t="n">
        <v>1.5</v>
      </c>
      <c r="D11" s="51" t="n">
        <v>3</v>
      </c>
      <c r="E11" s="52" t="n">
        <v>90</v>
      </c>
      <c r="F11" s="52" t="n">
        <v>300</v>
      </c>
      <c r="G11" s="45">
        <f>C11*'Tu Tarifa por Hora'!$C$28+E11</f>
        <v/>
      </c>
      <c r="H11" s="45">
        <f>D11*'Tu Tarifa por Hora'!$C$28+F11</f>
        <v/>
      </c>
      <c r="I11" s="37" t="inlineStr">
        <is>
          <t>$150 - $400</t>
        </is>
      </c>
    </row>
    <row r="12" ht="15" customHeight="1" s="35">
      <c r="B12" s="39" t="inlineStr">
        <is>
          <t>Reemplazo de inodoro</t>
        </is>
      </c>
      <c r="C12" s="51" t="n">
        <v>1.5</v>
      </c>
      <c r="D12" s="51" t="n">
        <v>3</v>
      </c>
      <c r="E12" s="52" t="n">
        <v>130</v>
      </c>
      <c r="F12" s="52" t="n">
        <v>400</v>
      </c>
      <c r="G12" s="45">
        <f>C12*'Tu Tarifa por Hora'!$C$28+E12</f>
        <v/>
      </c>
      <c r="H12" s="45">
        <f>D12*'Tu Tarifa por Hora'!$C$28+F12</f>
        <v/>
      </c>
      <c r="I12" s="37" t="inlineStr">
        <is>
          <t>$200 - $500</t>
        </is>
      </c>
    </row>
    <row r="13" ht="15" customHeight="1" s="35">
      <c r="B13" s="39" t="inlineStr">
        <is>
          <t>Reparación de tablas de terraza</t>
        </is>
      </c>
      <c r="C13" s="51" t="n">
        <v>2</v>
      </c>
      <c r="D13" s="51" t="n">
        <v>5</v>
      </c>
      <c r="E13" s="52" t="n">
        <v>60</v>
      </c>
      <c r="F13" s="52" t="n">
        <v>300</v>
      </c>
      <c r="G13" s="45">
        <f>C13*'Tu Tarifa por Hora'!$C$28+E13</f>
        <v/>
      </c>
      <c r="H13" s="45">
        <f>D13*'Tu Tarifa por Hora'!$C$28+F13</f>
        <v/>
      </c>
      <c r="I13" s="37" t="inlineStr">
        <is>
          <t>$200 - $700</t>
        </is>
      </c>
    </row>
    <row r="15" ht="15" customHeight="1" s="35">
      <c r="B15" s="37" t="inlineStr">
        <is>
          <t>Amarillo = tu estimado de horas y materiales. Ajústalo a cómo trabajas realmente.</t>
        </is>
      </c>
    </row>
    <row r="16" ht="15" customHeight="1" s="35">
      <c r="B16" s="37" t="inlineStr">
        <is>
          <t>Las columnas de TU precio toman la tarifa de la pestaña 'Tu Tarifa por Hora' automáticamente.</t>
        </is>
      </c>
    </row>
    <row r="17" ht="15" customHeight="1" s="35">
      <c r="B17" s="37" t="inlineStr">
        <is>
          <t>Rangos de mercado: Datos de precios de oficios 2026 de WrenchBid, wrenchbid.app/tools/handyman-pricing-calculator</t>
        </is>
      </c>
    </row>
  </sheetData>
  <mergeCells count="1">
    <mergeCell ref="A1:H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G30"/>
  <sheetViews>
    <sheetView showFormulas="0" showGridLines="0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zeroHeight="0" outlineLevelRow="0"/>
  <cols>
    <col width="3" customWidth="1" style="34" min="1" max="1"/>
    <col width="40" customWidth="1" style="34" min="2" max="2"/>
    <col width="10" customWidth="1" style="34" min="3" max="3"/>
    <col width="12" customWidth="1" style="34" min="4" max="4"/>
    <col width="14" customWidth="1" style="34" min="5" max="5"/>
    <col width="15" customWidth="1" style="34" min="6" max="6"/>
    <col width="30" customWidth="1" style="34" min="7" max="7"/>
  </cols>
  <sheetData>
    <row r="1" ht="30" customHeight="1" s="35">
      <c r="A1" s="36" t="inlineStr">
        <is>
          <t>COTIZADOR</t>
        </is>
      </c>
    </row>
    <row r="3" ht="15" customHeight="1" s="35">
      <c r="B3" s="38" t="inlineStr">
        <is>
          <t>Cliente</t>
        </is>
      </c>
      <c r="C3" s="53" t="inlineStr">
        <is>
          <t>Juan Pérez</t>
        </is>
      </c>
    </row>
    <row r="4" ht="15" customHeight="1" s="35">
      <c r="B4" s="38" t="inlineStr">
        <is>
          <t>Dirección del trabajo</t>
        </is>
      </c>
      <c r="C4" s="53" t="inlineStr">
        <is>
          <t>Calle Roble 12</t>
        </is>
      </c>
    </row>
    <row r="5" ht="15" customHeight="1" s="35">
      <c r="B5" s="38" t="inlineStr">
        <is>
          <t>Fecha</t>
        </is>
      </c>
      <c r="C5" s="54">
        <f>TODAY()</f>
        <v/>
      </c>
    </row>
    <row r="7" ht="15" customHeight="1" s="35">
      <c r="A7" s="55" t="n"/>
      <c r="B7" s="55" t="inlineStr">
        <is>
          <t>Concepto</t>
        </is>
      </c>
      <c r="C7" s="55" t="inlineStr">
        <is>
          <t>Cant</t>
        </is>
      </c>
      <c r="D7" s="55" t="inlineStr">
        <is>
          <t>Unidad</t>
        </is>
      </c>
      <c r="E7" s="55" t="inlineStr">
        <is>
          <t>Tarifa</t>
        </is>
      </c>
      <c r="F7" s="55" t="inlineStr">
        <is>
          <t>Total línea</t>
        </is>
      </c>
      <c r="G7" s="55" t="n"/>
    </row>
    <row r="8" ht="15" customHeight="1" s="35">
      <c r="B8" s="56" t="inlineStr">
        <is>
          <t>Mano de obra — parche de tablaroca y pintura</t>
        </is>
      </c>
      <c r="C8" s="56" t="n">
        <v>2.5</v>
      </c>
      <c r="D8" s="56" t="inlineStr">
        <is>
          <t>horas</t>
        </is>
      </c>
      <c r="E8" s="57">
        <f>'Tu Tarifa por Hora'!$C$28</f>
        <v/>
      </c>
      <c r="F8" s="58">
        <f>IF(C8="","",C8*E8)</f>
        <v/>
      </c>
      <c r="G8" s="37" t="inlineStr">
        <is>
          <t>← Filas de ejemplo. Escribe encima.</t>
        </is>
      </c>
    </row>
    <row r="9" ht="15" customHeight="1" s="35">
      <c r="B9" s="56" t="inlineStr">
        <is>
          <t>Materiales — pasta, cinta, pintura</t>
        </is>
      </c>
      <c r="C9" s="56" t="n">
        <v>1</v>
      </c>
      <c r="D9" s="56" t="inlineStr">
        <is>
          <t>lote</t>
        </is>
      </c>
      <c r="E9" s="57" t="n">
        <v>45</v>
      </c>
      <c r="F9" s="58">
        <f>IF(C9="","",C9*E9)</f>
        <v/>
      </c>
    </row>
    <row r="10" ht="15" customHeight="1" s="35">
      <c r="B10" s="59" t="n"/>
      <c r="C10" s="59" t="n"/>
      <c r="D10" s="59" t="n"/>
      <c r="E10" s="60" t="n"/>
      <c r="F10" s="58">
        <f>IF(C10="","",C10*E10)</f>
        <v/>
      </c>
    </row>
    <row r="11" ht="15" customHeight="1" s="35">
      <c r="B11" s="59" t="n"/>
      <c r="C11" s="59" t="n"/>
      <c r="D11" s="59" t="n"/>
      <c r="E11" s="60" t="n"/>
      <c r="F11" s="58">
        <f>IF(C11="","",C11*E11)</f>
        <v/>
      </c>
    </row>
    <row r="12" ht="15" customHeight="1" s="35">
      <c r="B12" s="59" t="n"/>
      <c r="C12" s="59" t="n"/>
      <c r="D12" s="59" t="n"/>
      <c r="E12" s="60" t="n"/>
      <c r="F12" s="58">
        <f>IF(C12="","",C12*E12)</f>
        <v/>
      </c>
    </row>
    <row r="13" ht="15" customHeight="1" s="35">
      <c r="B13" s="59" t="n"/>
      <c r="C13" s="59" t="n"/>
      <c r="D13" s="59" t="n"/>
      <c r="E13" s="60" t="n"/>
      <c r="F13" s="58">
        <f>IF(C13="","",C13*E13)</f>
        <v/>
      </c>
    </row>
    <row r="14" ht="15" customHeight="1" s="35">
      <c r="B14" s="59" t="n"/>
      <c r="C14" s="59" t="n"/>
      <c r="D14" s="59" t="n"/>
      <c r="E14" s="60" t="n"/>
      <c r="F14" s="58">
        <f>IF(C14="","",C14*E14)</f>
        <v/>
      </c>
    </row>
    <row r="15" ht="15" customHeight="1" s="35">
      <c r="B15" s="59" t="n"/>
      <c r="C15" s="59" t="n"/>
      <c r="D15" s="59" t="n"/>
      <c r="E15" s="60" t="n"/>
      <c r="F15" s="58">
        <f>IF(C15="","",C15*E15)</f>
        <v/>
      </c>
    </row>
    <row r="16" ht="15" customHeight="1" s="35">
      <c r="B16" s="59" t="n"/>
      <c r="C16" s="59" t="n"/>
      <c r="D16" s="59" t="n"/>
      <c r="E16" s="60" t="n"/>
      <c r="F16" s="58">
        <f>IF(C16="","",C16*E16)</f>
        <v/>
      </c>
    </row>
    <row r="17" ht="15" customHeight="1" s="35">
      <c r="B17" s="59" t="n"/>
      <c r="C17" s="59" t="n"/>
      <c r="D17" s="59" t="n"/>
      <c r="E17" s="60" t="n"/>
      <c r="F17" s="58">
        <f>IF(C17="","",C17*E17)</f>
        <v/>
      </c>
    </row>
    <row r="18" ht="15" customHeight="1" s="35">
      <c r="B18" s="59" t="n"/>
      <c r="C18" s="59" t="n"/>
      <c r="D18" s="59" t="n"/>
      <c r="E18" s="60" t="n"/>
      <c r="F18" s="58">
        <f>IF(C18="","",C18*E18)</f>
        <v/>
      </c>
    </row>
    <row r="19" ht="15" customHeight="1" s="35">
      <c r="B19" s="59" t="n"/>
      <c r="C19" s="59" t="n"/>
      <c r="D19" s="59" t="n"/>
      <c r="E19" s="60" t="n"/>
      <c r="F19" s="58">
        <f>IF(C19="","",C19*E19)</f>
        <v/>
      </c>
    </row>
    <row r="21" ht="15" customHeight="1" s="35">
      <c r="E21" s="61" t="inlineStr">
        <is>
          <t>Subtotal</t>
        </is>
      </c>
      <c r="F21" s="58">
        <f>SUM(F8:F19)</f>
        <v/>
      </c>
    </row>
    <row r="22" ht="15" customHeight="1" s="35">
      <c r="E22" s="61" t="inlineStr">
        <is>
          <t>Margen sobre materiales</t>
        </is>
      </c>
      <c r="F22" s="43" t="n">
        <v>0.1</v>
      </c>
      <c r="G22" s="37" t="inlineStr">
        <is>
          <t>Típico 10-20% sobre materiales que suministras.</t>
        </is>
      </c>
    </row>
    <row r="23" ht="15" customHeight="1" s="35">
      <c r="E23" s="61" t="inlineStr">
        <is>
          <t>Monto del margen</t>
        </is>
      </c>
      <c r="F23" s="58">
        <f>F21*F22</f>
        <v/>
      </c>
    </row>
    <row r="24" ht="15" customHeight="1" s="35">
      <c r="E24" s="61" t="inlineStr">
        <is>
          <t>Impuesto de venta</t>
        </is>
      </c>
      <c r="F24" s="43" t="n">
        <v>0</v>
      </c>
      <c r="G24" s="37" t="inlineStr">
        <is>
          <t>Pon tu tasa local. 0 si no lo cobras.</t>
        </is>
      </c>
    </row>
    <row r="25" ht="15" customHeight="1" s="35">
      <c r="E25" s="61" t="inlineStr">
        <is>
          <t>Monto de impuesto</t>
        </is>
      </c>
      <c r="F25" s="58">
        <f>(F21+F23)*F24</f>
        <v/>
      </c>
    </row>
    <row r="26" ht="15" customHeight="1" s="35">
      <c r="E26" s="62" t="inlineStr">
        <is>
          <t>TOTAL</t>
        </is>
      </c>
      <c r="F26" s="63">
        <f>F21+F23+F25</f>
        <v/>
      </c>
    </row>
    <row r="29" ht="15" customHeight="1" s="35">
      <c r="B29" s="40" t="inlineStr">
        <is>
          <t>¿Cansado de escribir esto en la camioneta? WrenchBid crea la misma cotización por voz.</t>
        </is>
      </c>
    </row>
    <row r="30" ht="15" customHeight="1" s="35">
      <c r="B30" s="37" t="inlineStr">
        <is>
          <t>https://wrenchbid.app</t>
        </is>
      </c>
    </row>
  </sheetData>
  <mergeCells count="1">
    <mergeCell ref="A1:G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J40"/>
  <sheetViews>
    <sheetView showFormulas="0" showGridLines="0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zeroHeight="0" outlineLevelRow="0"/>
  <cols>
    <col width="3" customWidth="1" style="34" min="1" max="1"/>
    <col width="12" customWidth="1" style="34" min="2" max="2"/>
    <col width="20" customWidth="1" style="34" min="3" max="3"/>
    <col width="26" customWidth="1" style="34" min="4" max="4"/>
    <col width="13" customWidth="1" style="34" min="5" max="5"/>
    <col width="12" customWidth="1" style="34" min="6" max="6"/>
    <col width="13" customWidth="1" style="34" min="7" max="9"/>
    <col width="11" customWidth="1" style="34" min="10" max="10"/>
  </cols>
  <sheetData>
    <row r="1" ht="30" customHeight="1" s="35">
      <c r="A1" s="36" t="inlineStr">
        <is>
          <t>COTIZADO VS REAL — A DÓNDE SE VA REALMENTE EL DINERO</t>
        </is>
      </c>
    </row>
    <row r="3" ht="25.5" customHeight="1" s="35">
      <c r="A3" s="50" t="n"/>
      <c r="B3" s="50" t="inlineStr">
        <is>
          <t>Fecha</t>
        </is>
      </c>
      <c r="C3" s="50" t="inlineStr">
        <is>
          <t>Cliente</t>
        </is>
      </c>
      <c r="D3" s="50" t="inlineStr">
        <is>
          <t>Tipo de trabajo</t>
        </is>
      </c>
      <c r="E3" s="50" t="inlineStr">
        <is>
          <t>Cotizado</t>
        </is>
      </c>
      <c r="F3" s="50" t="inlineStr">
        <is>
          <t>Hrs reales</t>
        </is>
      </c>
      <c r="G3" s="50" t="inlineStr">
        <is>
          <t>Materiales reales</t>
        </is>
      </c>
      <c r="H3" s="50" t="inlineStr">
        <is>
          <t>Costo real</t>
        </is>
      </c>
      <c r="I3" s="50" t="inlineStr">
        <is>
          <t>Ganancia</t>
        </is>
      </c>
      <c r="J3" s="50" t="inlineStr">
        <is>
          <t>Margen</t>
        </is>
      </c>
    </row>
    <row r="4" ht="15" customHeight="1" s="35">
      <c r="B4" s="56" t="inlineStr">
        <is>
          <t>2026-07-14</t>
        </is>
      </c>
      <c r="C4" s="56" t="inlineStr">
        <is>
          <t>Juan Pérez</t>
        </is>
      </c>
      <c r="D4" s="56" t="inlineStr">
        <is>
          <t>Parche de tablaroca y pintura</t>
        </is>
      </c>
      <c r="E4" s="42" t="n">
        <v>275</v>
      </c>
      <c r="F4" s="46" t="n">
        <v>3</v>
      </c>
      <c r="G4" s="42" t="n">
        <v>45</v>
      </c>
      <c r="H4" s="64">
        <f>IF(F4="","",F4*'Tu Tarifa por Hora'!$C$28+G4)</f>
        <v/>
      </c>
      <c r="I4" s="64">
        <f>IF(OR(E4="",F4=""),"",E4-H4)</f>
        <v/>
      </c>
      <c r="J4" s="65">
        <f>IF(OR(E4="",E4=0,F4=""),"",I4/E4)</f>
        <v/>
      </c>
    </row>
    <row r="5" ht="15" customHeight="1" s="35">
      <c r="B5" s="59" t="n"/>
      <c r="C5" s="59" t="n"/>
      <c r="D5" s="59" t="n"/>
      <c r="E5" s="66" t="n"/>
      <c r="F5" s="67" t="n"/>
      <c r="G5" s="66" t="n"/>
      <c r="H5" s="64">
        <f>IF(F5="","",F5*'Tu Tarifa por Hora'!$C$28+G5)</f>
        <v/>
      </c>
      <c r="I5" s="64">
        <f>IF(OR(E5="",F5=""),"",E5-H5)</f>
        <v/>
      </c>
      <c r="J5" s="65">
        <f>IF(OR(E5="",E5=0,F5=""),"",I5/E5)</f>
        <v/>
      </c>
    </row>
    <row r="6" ht="15" customHeight="1" s="35">
      <c r="B6" s="59" t="n"/>
      <c r="C6" s="59" t="n"/>
      <c r="D6" s="59" t="n"/>
      <c r="E6" s="66" t="n"/>
      <c r="F6" s="67" t="n"/>
      <c r="G6" s="66" t="n"/>
      <c r="H6" s="64">
        <f>IF(F6="","",F6*'Tu Tarifa por Hora'!$C$28+G6)</f>
        <v/>
      </c>
      <c r="I6" s="64">
        <f>IF(OR(E6="",F6=""),"",E6-H6)</f>
        <v/>
      </c>
      <c r="J6" s="65">
        <f>IF(OR(E6="",E6=0,F6=""),"",I6/E6)</f>
        <v/>
      </c>
    </row>
    <row r="7" ht="15" customHeight="1" s="35">
      <c r="B7" s="59" t="n"/>
      <c r="C7" s="59" t="n"/>
      <c r="D7" s="59" t="n"/>
      <c r="E7" s="66" t="n"/>
      <c r="F7" s="67" t="n"/>
      <c r="G7" s="66" t="n"/>
      <c r="H7" s="64">
        <f>IF(F7="","",F7*'Tu Tarifa por Hora'!$C$28+G7)</f>
        <v/>
      </c>
      <c r="I7" s="64">
        <f>IF(OR(E7="",F7=""),"",E7-H7)</f>
        <v/>
      </c>
      <c r="J7" s="65">
        <f>IF(OR(E7="",E7=0,F7=""),"",I7/E7)</f>
        <v/>
      </c>
    </row>
    <row r="8" ht="15" customHeight="1" s="35">
      <c r="B8" s="59" t="n"/>
      <c r="C8" s="59" t="n"/>
      <c r="D8" s="59" t="n"/>
      <c r="E8" s="66" t="n"/>
      <c r="F8" s="67" t="n"/>
      <c r="G8" s="66" t="n"/>
      <c r="H8" s="64">
        <f>IF(F8="","",F8*'Tu Tarifa por Hora'!$C$28+G8)</f>
        <v/>
      </c>
      <c r="I8" s="64">
        <f>IF(OR(E8="",F8=""),"",E8-H8)</f>
        <v/>
      </c>
      <c r="J8" s="65">
        <f>IF(OR(E8="",E8=0,F8=""),"",I8/E8)</f>
        <v/>
      </c>
    </row>
    <row r="9" ht="15" customHeight="1" s="35">
      <c r="B9" s="59" t="n"/>
      <c r="C9" s="59" t="n"/>
      <c r="D9" s="59" t="n"/>
      <c r="E9" s="66" t="n"/>
      <c r="F9" s="67" t="n"/>
      <c r="G9" s="66" t="n"/>
      <c r="H9" s="64">
        <f>IF(F9="","",F9*'Tu Tarifa por Hora'!$C$28+G9)</f>
        <v/>
      </c>
      <c r="I9" s="64">
        <f>IF(OR(E9="",F9=""),"",E9-H9)</f>
        <v/>
      </c>
      <c r="J9" s="65">
        <f>IF(OR(E9="",E9=0,F9=""),"",I9/E9)</f>
        <v/>
      </c>
    </row>
    <row r="10" ht="15" customHeight="1" s="35">
      <c r="B10" s="59" t="n"/>
      <c r="C10" s="59" t="n"/>
      <c r="D10" s="59" t="n"/>
      <c r="E10" s="66" t="n"/>
      <c r="F10" s="67" t="n"/>
      <c r="G10" s="66" t="n"/>
      <c r="H10" s="64">
        <f>IF(F10="","",F10*'Tu Tarifa por Hora'!$C$28+G10)</f>
        <v/>
      </c>
      <c r="I10" s="64">
        <f>IF(OR(E10="",F10=""),"",E10-H10)</f>
        <v/>
      </c>
      <c r="J10" s="65">
        <f>IF(OR(E10="",E10=0,F10=""),"",I10/E10)</f>
        <v/>
      </c>
    </row>
    <row r="11" ht="15" customHeight="1" s="35">
      <c r="B11" s="59" t="n"/>
      <c r="C11" s="59" t="n"/>
      <c r="D11" s="59" t="n"/>
      <c r="E11" s="66" t="n"/>
      <c r="F11" s="67" t="n"/>
      <c r="G11" s="66" t="n"/>
      <c r="H11" s="64">
        <f>IF(F11="","",F11*'Tu Tarifa por Hora'!$C$28+G11)</f>
        <v/>
      </c>
      <c r="I11" s="64">
        <f>IF(OR(E11="",F11=""),"",E11-H11)</f>
        <v/>
      </c>
      <c r="J11" s="65">
        <f>IF(OR(E11="",E11=0,F11=""),"",I11/E11)</f>
        <v/>
      </c>
    </row>
    <row r="12" ht="15" customHeight="1" s="35">
      <c r="B12" s="59" t="n"/>
      <c r="C12" s="59" t="n"/>
      <c r="D12" s="59" t="n"/>
      <c r="E12" s="66" t="n"/>
      <c r="F12" s="67" t="n"/>
      <c r="G12" s="66" t="n"/>
      <c r="H12" s="64">
        <f>IF(F12="","",F12*'Tu Tarifa por Hora'!$C$28+G12)</f>
        <v/>
      </c>
      <c r="I12" s="64">
        <f>IF(OR(E12="",F12=""),"",E12-H12)</f>
        <v/>
      </c>
      <c r="J12" s="65">
        <f>IF(OR(E12="",E12=0,F12=""),"",I12/E12)</f>
        <v/>
      </c>
    </row>
    <row r="13" ht="15" customHeight="1" s="35">
      <c r="B13" s="59" t="n"/>
      <c r="C13" s="59" t="n"/>
      <c r="D13" s="59" t="n"/>
      <c r="E13" s="66" t="n"/>
      <c r="F13" s="67" t="n"/>
      <c r="G13" s="66" t="n"/>
      <c r="H13" s="64">
        <f>IF(F13="","",F13*'Tu Tarifa por Hora'!$C$28+G13)</f>
        <v/>
      </c>
      <c r="I13" s="64">
        <f>IF(OR(E13="",F13=""),"",E13-H13)</f>
        <v/>
      </c>
      <c r="J13" s="65">
        <f>IF(OR(E13="",E13=0,F13=""),"",I13/E13)</f>
        <v/>
      </c>
    </row>
    <row r="14" ht="15" customHeight="1" s="35">
      <c r="B14" s="59" t="n"/>
      <c r="C14" s="59" t="n"/>
      <c r="D14" s="59" t="n"/>
      <c r="E14" s="66" t="n"/>
      <c r="F14" s="67" t="n"/>
      <c r="G14" s="66" t="n"/>
      <c r="H14" s="64">
        <f>IF(F14="","",F14*'Tu Tarifa por Hora'!$C$28+G14)</f>
        <v/>
      </c>
      <c r="I14" s="64">
        <f>IF(OR(E14="",F14=""),"",E14-H14)</f>
        <v/>
      </c>
      <c r="J14" s="65">
        <f>IF(OR(E14="",E14=0,F14=""),"",I14/E14)</f>
        <v/>
      </c>
    </row>
    <row r="15" ht="15" customHeight="1" s="35">
      <c r="B15" s="59" t="n"/>
      <c r="C15" s="59" t="n"/>
      <c r="D15" s="59" t="n"/>
      <c r="E15" s="66" t="n"/>
      <c r="F15" s="67" t="n"/>
      <c r="G15" s="66" t="n"/>
      <c r="H15" s="64">
        <f>IF(F15="","",F15*'Tu Tarifa por Hora'!$C$28+G15)</f>
        <v/>
      </c>
      <c r="I15" s="64">
        <f>IF(OR(E15="",F15=""),"",E15-H15)</f>
        <v/>
      </c>
      <c r="J15" s="65">
        <f>IF(OR(E15="",E15=0,F15=""),"",I15/E15)</f>
        <v/>
      </c>
    </row>
    <row r="16" ht="15" customHeight="1" s="35">
      <c r="B16" s="59" t="n"/>
      <c r="C16" s="59" t="n"/>
      <c r="D16" s="59" t="n"/>
      <c r="E16" s="66" t="n"/>
      <c r="F16" s="67" t="n"/>
      <c r="G16" s="66" t="n"/>
      <c r="H16" s="64">
        <f>IF(F16="","",F16*'Tu Tarifa por Hora'!$C$28+G16)</f>
        <v/>
      </c>
      <c r="I16" s="64">
        <f>IF(OR(E16="",F16=""),"",E16-H16)</f>
        <v/>
      </c>
      <c r="J16" s="65">
        <f>IF(OR(E16="",E16=0,F16=""),"",I16/E16)</f>
        <v/>
      </c>
    </row>
    <row r="17" ht="15" customHeight="1" s="35">
      <c r="B17" s="59" t="n"/>
      <c r="C17" s="59" t="n"/>
      <c r="D17" s="59" t="n"/>
      <c r="E17" s="66" t="n"/>
      <c r="F17" s="67" t="n"/>
      <c r="G17" s="66" t="n"/>
      <c r="H17" s="64">
        <f>IF(F17="","",F17*'Tu Tarifa por Hora'!$C$28+G17)</f>
        <v/>
      </c>
      <c r="I17" s="64">
        <f>IF(OR(E17="",F17=""),"",E17-H17)</f>
        <v/>
      </c>
      <c r="J17" s="65">
        <f>IF(OR(E17="",E17=0,F17=""),"",I17/E17)</f>
        <v/>
      </c>
    </row>
    <row r="18" ht="15" customHeight="1" s="35">
      <c r="B18" s="59" t="n"/>
      <c r="C18" s="59" t="n"/>
      <c r="D18" s="59" t="n"/>
      <c r="E18" s="66" t="n"/>
      <c r="F18" s="67" t="n"/>
      <c r="G18" s="66" t="n"/>
      <c r="H18" s="64">
        <f>IF(F18="","",F18*'Tu Tarifa por Hora'!$C$28+G18)</f>
        <v/>
      </c>
      <c r="I18" s="64">
        <f>IF(OR(E18="",F18=""),"",E18-H18)</f>
        <v/>
      </c>
      <c r="J18" s="65">
        <f>IF(OR(E18="",E18=0,F18=""),"",I18/E18)</f>
        <v/>
      </c>
    </row>
    <row r="19" ht="15" customHeight="1" s="35">
      <c r="B19" s="59" t="n"/>
      <c r="C19" s="59" t="n"/>
      <c r="D19" s="59" t="n"/>
      <c r="E19" s="66" t="n"/>
      <c r="F19" s="67" t="n"/>
      <c r="G19" s="66" t="n"/>
      <c r="H19" s="64">
        <f>IF(F19="","",F19*'Tu Tarifa por Hora'!$C$28+G19)</f>
        <v/>
      </c>
      <c r="I19" s="64">
        <f>IF(OR(E19="",F19=""),"",E19-H19)</f>
        <v/>
      </c>
      <c r="J19" s="65">
        <f>IF(OR(E19="",E19=0,F19=""),"",I19/E19)</f>
        <v/>
      </c>
    </row>
    <row r="20" ht="15" customHeight="1" s="35">
      <c r="B20" s="59" t="n"/>
      <c r="C20" s="59" t="n"/>
      <c r="D20" s="59" t="n"/>
      <c r="E20" s="66" t="n"/>
      <c r="F20" s="67" t="n"/>
      <c r="G20" s="66" t="n"/>
      <c r="H20" s="64">
        <f>IF(F20="","",F20*'Tu Tarifa por Hora'!$C$28+G20)</f>
        <v/>
      </c>
      <c r="I20" s="64">
        <f>IF(OR(E20="",F20=""),"",E20-H20)</f>
        <v/>
      </c>
      <c r="J20" s="65">
        <f>IF(OR(E20="",E20=0,F20=""),"",I20/E20)</f>
        <v/>
      </c>
    </row>
    <row r="21" ht="15" customHeight="1" s="35">
      <c r="B21" s="59" t="n"/>
      <c r="C21" s="59" t="n"/>
      <c r="D21" s="59" t="n"/>
      <c r="E21" s="66" t="n"/>
      <c r="F21" s="67" t="n"/>
      <c r="G21" s="66" t="n"/>
      <c r="H21" s="64">
        <f>IF(F21="","",F21*'Tu Tarifa por Hora'!$C$28+G21)</f>
        <v/>
      </c>
      <c r="I21" s="64">
        <f>IF(OR(E21="",F21=""),"",E21-H21)</f>
        <v/>
      </c>
      <c r="J21" s="65">
        <f>IF(OR(E21="",E21=0,F21=""),"",I21/E21)</f>
        <v/>
      </c>
    </row>
    <row r="22" ht="15" customHeight="1" s="35">
      <c r="B22" s="59" t="n"/>
      <c r="C22" s="59" t="n"/>
      <c r="D22" s="59" t="n"/>
      <c r="E22" s="66" t="n"/>
      <c r="F22" s="67" t="n"/>
      <c r="G22" s="66" t="n"/>
      <c r="H22" s="64">
        <f>IF(F22="","",F22*'Tu Tarifa por Hora'!$C$28+G22)</f>
        <v/>
      </c>
      <c r="I22" s="64">
        <f>IF(OR(E22="",F22=""),"",E22-H22)</f>
        <v/>
      </c>
      <c r="J22" s="65">
        <f>IF(OR(E22="",E22=0,F22=""),"",I22/E22)</f>
        <v/>
      </c>
    </row>
    <row r="23" ht="15" customHeight="1" s="35">
      <c r="B23" s="59" t="n"/>
      <c r="C23" s="59" t="n"/>
      <c r="D23" s="59" t="n"/>
      <c r="E23" s="66" t="n"/>
      <c r="F23" s="67" t="n"/>
      <c r="G23" s="66" t="n"/>
      <c r="H23" s="64">
        <f>IF(F23="","",F23*'Tu Tarifa por Hora'!$C$28+G23)</f>
        <v/>
      </c>
      <c r="I23" s="64">
        <f>IF(OR(E23="",F23=""),"",E23-H23)</f>
        <v/>
      </c>
      <c r="J23" s="65">
        <f>IF(OR(E23="",E23=0,F23=""),"",I23/E23)</f>
        <v/>
      </c>
    </row>
    <row r="24" ht="15" customHeight="1" s="35">
      <c r="B24" s="59" t="n"/>
      <c r="C24" s="59" t="n"/>
      <c r="D24" s="59" t="n"/>
      <c r="E24" s="66" t="n"/>
      <c r="F24" s="67" t="n"/>
      <c r="G24" s="66" t="n"/>
      <c r="H24" s="64">
        <f>IF(F24="","",F24*'Tu Tarifa por Hora'!$C$28+G24)</f>
        <v/>
      </c>
      <c r="I24" s="64">
        <f>IF(OR(E24="",F24=""),"",E24-H24)</f>
        <v/>
      </c>
      <c r="J24" s="65">
        <f>IF(OR(E24="",E24=0,F24=""),"",I24/E24)</f>
        <v/>
      </c>
    </row>
    <row r="25" ht="15" customHeight="1" s="35">
      <c r="B25" s="59" t="n"/>
      <c r="C25" s="59" t="n"/>
      <c r="D25" s="59" t="n"/>
      <c r="E25" s="66" t="n"/>
      <c r="F25" s="67" t="n"/>
      <c r="G25" s="66" t="n"/>
      <c r="H25" s="64">
        <f>IF(F25="","",F25*'Tu Tarifa por Hora'!$C$28+G25)</f>
        <v/>
      </c>
      <c r="I25" s="64">
        <f>IF(OR(E25="",F25=""),"",E25-H25)</f>
        <v/>
      </c>
      <c r="J25" s="65">
        <f>IF(OR(E25="",E25=0,F25=""),"",I25/E25)</f>
        <v/>
      </c>
    </row>
    <row r="26" ht="15" customHeight="1" s="35">
      <c r="B26" s="59" t="n"/>
      <c r="C26" s="59" t="n"/>
      <c r="D26" s="59" t="n"/>
      <c r="E26" s="66" t="n"/>
      <c r="F26" s="67" t="n"/>
      <c r="G26" s="66" t="n"/>
      <c r="H26" s="64">
        <f>IF(F26="","",F26*'Tu Tarifa por Hora'!$C$28+G26)</f>
        <v/>
      </c>
      <c r="I26" s="64">
        <f>IF(OR(E26="",F26=""),"",E26-H26)</f>
        <v/>
      </c>
      <c r="J26" s="65">
        <f>IF(OR(E26="",E26=0,F26=""),"",I26/E26)</f>
        <v/>
      </c>
    </row>
    <row r="27" ht="15" customHeight="1" s="35">
      <c r="B27" s="59" t="n"/>
      <c r="C27" s="59" t="n"/>
      <c r="D27" s="59" t="n"/>
      <c r="E27" s="66" t="n"/>
      <c r="F27" s="67" t="n"/>
      <c r="G27" s="66" t="n"/>
      <c r="H27" s="64">
        <f>IF(F27="","",F27*'Tu Tarifa por Hora'!$C$28+G27)</f>
        <v/>
      </c>
      <c r="I27" s="64">
        <f>IF(OR(E27="",F27=""),"",E27-H27)</f>
        <v/>
      </c>
      <c r="J27" s="65">
        <f>IF(OR(E27="",E27=0,F27=""),"",I27/E27)</f>
        <v/>
      </c>
    </row>
    <row r="28" ht="15" customHeight="1" s="35">
      <c r="B28" s="59" t="n"/>
      <c r="C28" s="59" t="n"/>
      <c r="D28" s="59" t="n"/>
      <c r="E28" s="66" t="n"/>
      <c r="F28" s="67" t="n"/>
      <c r="G28" s="66" t="n"/>
      <c r="H28" s="64">
        <f>IF(F28="","",F28*'Tu Tarifa por Hora'!$C$28+G28)</f>
        <v/>
      </c>
      <c r="I28" s="64">
        <f>IF(OR(E28="",F28=""),"",E28-H28)</f>
        <v/>
      </c>
      <c r="J28" s="65">
        <f>IF(OR(E28="",E28=0,F28=""),"",I28/E28)</f>
        <v/>
      </c>
    </row>
    <row r="29" ht="15" customHeight="1" s="35">
      <c r="B29" s="59" t="n"/>
      <c r="C29" s="59" t="n"/>
      <c r="D29" s="59" t="n"/>
      <c r="E29" s="66" t="n"/>
      <c r="F29" s="67" t="n"/>
      <c r="G29" s="66" t="n"/>
      <c r="H29" s="64">
        <f>IF(F29="","",F29*'Tu Tarifa por Hora'!$C$28+G29)</f>
        <v/>
      </c>
      <c r="I29" s="64">
        <f>IF(OR(E29="",F29=""),"",E29-H29)</f>
        <v/>
      </c>
      <c r="J29" s="65">
        <f>IF(OR(E29="",E29=0,F29=""),"",I29/E29)</f>
        <v/>
      </c>
    </row>
    <row r="30" ht="15" customHeight="1" s="35">
      <c r="B30" s="59" t="n"/>
      <c r="C30" s="59" t="n"/>
      <c r="D30" s="59" t="n"/>
      <c r="E30" s="66" t="n"/>
      <c r="F30" s="67" t="n"/>
      <c r="G30" s="66" t="n"/>
      <c r="H30" s="64">
        <f>IF(F30="","",F30*'Tu Tarifa por Hora'!$C$28+G30)</f>
        <v/>
      </c>
      <c r="I30" s="64">
        <f>IF(OR(E30="",F30=""),"",E30-H30)</f>
        <v/>
      </c>
      <c r="J30" s="65">
        <f>IF(OR(E30="",E30=0,F30=""),"",I30/E30)</f>
        <v/>
      </c>
    </row>
    <row r="31" ht="15" customHeight="1" s="35">
      <c r="B31" s="59" t="n"/>
      <c r="C31" s="59" t="n"/>
      <c r="D31" s="59" t="n"/>
      <c r="E31" s="66" t="n"/>
      <c r="F31" s="67" t="n"/>
      <c r="G31" s="66" t="n"/>
      <c r="H31" s="64">
        <f>IF(F31="","",F31*'Tu Tarifa por Hora'!$C$28+G31)</f>
        <v/>
      </c>
      <c r="I31" s="64">
        <f>IF(OR(E31="",F31=""),"",E31-H31)</f>
        <v/>
      </c>
      <c r="J31" s="65">
        <f>IF(OR(E31="",E31=0,F31=""),"",I31/E31)</f>
        <v/>
      </c>
    </row>
    <row r="32" ht="15" customHeight="1" s="35">
      <c r="B32" s="59" t="n"/>
      <c r="C32" s="59" t="n"/>
      <c r="D32" s="59" t="n"/>
      <c r="E32" s="66" t="n"/>
      <c r="F32" s="67" t="n"/>
      <c r="G32" s="66" t="n"/>
      <c r="H32" s="64">
        <f>IF(F32="","",F32*'Tu Tarifa por Hora'!$C$28+G32)</f>
        <v/>
      </c>
      <c r="I32" s="64">
        <f>IF(OR(E32="",F32=""),"",E32-H32)</f>
        <v/>
      </c>
      <c r="J32" s="65">
        <f>IF(OR(E32="",E32=0,F32=""),"",I32/E32)</f>
        <v/>
      </c>
    </row>
    <row r="33" ht="15" customHeight="1" s="35">
      <c r="B33" s="59" t="n"/>
      <c r="C33" s="59" t="n"/>
      <c r="D33" s="59" t="n"/>
      <c r="E33" s="66" t="n"/>
      <c r="F33" s="67" t="n"/>
      <c r="G33" s="66" t="n"/>
      <c r="H33" s="64">
        <f>IF(F33="","",F33*'Tu Tarifa por Hora'!$C$28+G33)</f>
        <v/>
      </c>
      <c r="I33" s="64">
        <f>IF(OR(E33="",F33=""),"",E33-H33)</f>
        <v/>
      </c>
      <c r="J33" s="65">
        <f>IF(OR(E33="",E33=0,F33=""),"",I33/E33)</f>
        <v/>
      </c>
    </row>
    <row r="35" ht="15" customHeight="1" s="35">
      <c r="D35" s="62" t="inlineStr">
        <is>
          <t>TOTALES</t>
        </is>
      </c>
      <c r="E35" s="45">
        <f>SUM(E4:E33)</f>
        <v/>
      </c>
      <c r="H35" s="45">
        <f>SUM(H4:H33)</f>
        <v/>
      </c>
      <c r="I35" s="45">
        <f>SUM(I4:I33)</f>
        <v/>
      </c>
      <c r="J35" s="68">
        <f>IF(E35=0,"",I35/E35)</f>
        <v/>
      </c>
    </row>
    <row r="37" ht="15" customHeight="1" s="35">
      <c r="B37" s="37" t="inlineStr">
        <is>
          <t>El 'Costo real' valora tu propio tiempo a tu tarifa recomendada — así que la ganancia aquí es ganancia REAL,</t>
        </is>
      </c>
    </row>
    <row r="38" ht="15" customHeight="1" s="35">
      <c r="B38" s="37" t="inlineStr">
        <is>
          <t>además de pagarte bien. Un trabajo con 0% de margen igual pagó tu sueldo; solo que no hizo crecer el negocio.</t>
        </is>
      </c>
    </row>
    <row r="40" ht="15" customHeight="1" s="35">
      <c r="B40" s="40" t="inlineStr">
        <is>
          <t>Después de ~10 trabajos, ordena por Margen. Los tipos de trabajo al fondo son los que debes re-cotizar o dejar de aceptar.</t>
        </is>
      </c>
    </row>
  </sheetData>
  <mergeCells count="1">
    <mergeCell ref="A1:J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:language>en-US</dc:language>
  <dcterms:created xsi:type="dcterms:W3CDTF">2026-07-25T19:20:44Z</dcterms:created>
  <dcterms:modified xsi:type="dcterms:W3CDTF">2026-08-11T18:37:44Z</dcterms:modified>
  <cp:revision>0</cp:revision>
</cp:coreProperties>
</file>